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9_Estadísticas\Documentos\"/>
    </mc:Choice>
  </mc:AlternateContent>
  <xr:revisionPtr revIDLastSave="0" documentId="13_ncr:1_{404A9E5F-857A-458E-B45B-1036FCD17E08}" xr6:coauthVersionLast="45" xr6:coauthVersionMax="45" xr10:uidLastSave="{00000000-0000-0000-0000-000000000000}"/>
  <bookViews>
    <workbookView xWindow="-120" yWindow="-120" windowWidth="20730" windowHeight="11160" xr2:uid="{816275C6-2AA7-4E0E-ADC7-0F595C74C79F}"/>
  </bookViews>
  <sheets>
    <sheet name="Actividad 9" sheetId="2" r:id="rId1"/>
  </sheets>
  <externalReferences>
    <externalReference r:id="rId2"/>
  </externalReferences>
  <definedNames>
    <definedName name="AccessDatabase" hidden="1">"C:\Mis documentos\EJER.mdb"</definedName>
    <definedName name="COTIZACION">#REF!</definedName>
    <definedName name="ESPECIE">#REF!</definedName>
    <definedName name="ESTATURA">'[1]EJER3_CONT.SUM.SI'!$H$2:$H$13</definedName>
    <definedName name="FECHAING">'[1]EJER3_CONT.SUM.SI'!$E$2:$E$13</definedName>
    <definedName name="FECHANAC">#REF!</definedName>
    <definedName name="NOMBRE">#REF!</definedName>
    <definedName name="NUM">'[1]EJER3_CONT.SUM.SI'!$A$2:$A$13</definedName>
    <definedName name="NUMREG">#REF!</definedName>
    <definedName name="PELAJE">#REF!</definedName>
    <definedName name="PESO">'[1]EJER3_CONT.SUM.SI'!$G$2:$G$13</definedName>
    <definedName name="PROCEDENCIA">#REF!</definedName>
    <definedName name="RAZA">#REF!</definedName>
    <definedName name="REGION">'[1]EJER3_CONT.SUM.SI'!$F$2:$F$13</definedName>
    <definedName name="SALUD">'[1]EJER3_CONT.SUM.SI'!$D$2:$D$13</definedName>
    <definedName name="SEX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2" l="1"/>
  <c r="K53" i="2"/>
  <c r="L53" i="2"/>
  <c r="J54" i="2"/>
  <c r="K54" i="2"/>
  <c r="L54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G44" i="2"/>
  <c r="G43" i="2"/>
  <c r="G42" i="2"/>
  <c r="G41" i="2"/>
  <c r="G40" i="2"/>
  <c r="G39" i="2"/>
  <c r="G38" i="2"/>
</calcChain>
</file>

<file path=xl/sharedStrings.xml><?xml version="1.0" encoding="utf-8"?>
<sst xmlns="http://schemas.openxmlformats.org/spreadsheetml/2006/main" count="204" uniqueCount="83">
  <si>
    <t>Veterinaria San Francisco de Asis</t>
  </si>
  <si>
    <t>Registro de Animales atentidos con Pedigree</t>
  </si>
  <si>
    <t>Num Ficha</t>
  </si>
  <si>
    <t>Nombre Animal</t>
  </si>
  <si>
    <t>Especie</t>
  </si>
  <si>
    <t>Raza</t>
  </si>
  <si>
    <t>Género</t>
  </si>
  <si>
    <t>Procedencia</t>
  </si>
  <si>
    <t>Pelaje</t>
  </si>
  <si>
    <t>Fecha Nacimiento</t>
  </si>
  <si>
    <t>Arancel</t>
  </si>
  <si>
    <t>Rainprof</t>
  </si>
  <si>
    <t>Ovino</t>
  </si>
  <si>
    <t>Corriedale</t>
  </si>
  <si>
    <t>Macho</t>
  </si>
  <si>
    <t>Australia</t>
  </si>
  <si>
    <t>Blanco</t>
  </si>
  <si>
    <t>Assailant</t>
  </si>
  <si>
    <t>Bovino</t>
  </si>
  <si>
    <t>Holando</t>
  </si>
  <si>
    <t>Hembra</t>
  </si>
  <si>
    <t>Canada</t>
  </si>
  <si>
    <t>Overo Negro</t>
  </si>
  <si>
    <t>Mañero</t>
  </si>
  <si>
    <t>Ideal</t>
  </si>
  <si>
    <t>Uruguay</t>
  </si>
  <si>
    <t>Bier Bearer</t>
  </si>
  <si>
    <t>Equino</t>
  </si>
  <si>
    <t>Cuarto Milla</t>
  </si>
  <si>
    <t>Eeuu</t>
  </si>
  <si>
    <t>Zaino</t>
  </si>
  <si>
    <t>Rebellious</t>
  </si>
  <si>
    <t>Criollo</t>
  </si>
  <si>
    <t>Overo Colorado</t>
  </si>
  <si>
    <t>Young Eagle</t>
  </si>
  <si>
    <t>Aveerden Angus</t>
  </si>
  <si>
    <t>Toztado</t>
  </si>
  <si>
    <t>Privileged</t>
  </si>
  <si>
    <t>Answereble</t>
  </si>
  <si>
    <t>Hereford</t>
  </si>
  <si>
    <t>Colorado</t>
  </si>
  <si>
    <t>Sun Light</t>
  </si>
  <si>
    <t>Shiner</t>
  </si>
  <si>
    <t>Arabe</t>
  </si>
  <si>
    <t>Prize</t>
  </si>
  <si>
    <t>Sunken</t>
  </si>
  <si>
    <t>Lincol</t>
  </si>
  <si>
    <t>Legendery</t>
  </si>
  <si>
    <t>Stormy</t>
  </si>
  <si>
    <t>N.Zelandia</t>
  </si>
  <si>
    <t>Gaffer</t>
  </si>
  <si>
    <t>Shorton</t>
  </si>
  <si>
    <t>Noiseless</t>
  </si>
  <si>
    <t>Gateado</t>
  </si>
  <si>
    <t>Mc' Fergusson</t>
  </si>
  <si>
    <t>Texel</t>
  </si>
  <si>
    <t>Irlanda</t>
  </si>
  <si>
    <t>Touchy</t>
  </si>
  <si>
    <t>Horseman</t>
  </si>
  <si>
    <t>Arabia</t>
  </si>
  <si>
    <t>Tordillo Blanco</t>
  </si>
  <si>
    <t>Freedom</t>
  </si>
  <si>
    <t>Revelde</t>
  </si>
  <si>
    <t>Negro</t>
  </si>
  <si>
    <t>Bureau</t>
  </si>
  <si>
    <t>Merino</t>
  </si>
  <si>
    <t>Godfether</t>
  </si>
  <si>
    <t>Compassion</t>
  </si>
  <si>
    <t>Outburst</t>
  </si>
  <si>
    <t>Bad Face</t>
  </si>
  <si>
    <t>Blade</t>
  </si>
  <si>
    <t>Cantidad de animales</t>
  </si>
  <si>
    <t>Suma de Arancel</t>
  </si>
  <si>
    <t>Promedio de Arancel</t>
  </si>
  <si>
    <t>Responde utilizando funciones, las siguientes preguntas:</t>
  </si>
  <si>
    <t>Completa utilizando las funciones pasadas las siguientes planillas resumen</t>
  </si>
  <si>
    <t>1. Cuál es el arancel pagado por animales que no son de Uruguay</t>
  </si>
  <si>
    <t>2. Qué porcentaje de arancel pagado se realizó de equinos sobre el total</t>
  </si>
  <si>
    <t>3. Cuál es el arancel promedio pagado de la raza Merino</t>
  </si>
  <si>
    <t>4. Cantidad de animales equinos machos</t>
  </si>
  <si>
    <t>5. Suma de arancel de equinos machos</t>
  </si>
  <si>
    <t>6. Promedio de arancel pagado de Ovinos, Raza Merino, Machos</t>
  </si>
  <si>
    <t>7. Animales nacidos el año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</si>
</sst>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9" formatCode="_ &quot;$&quot;* #,##0.00_ ;_ &quot;$&quot;* \-#,##0.00_ ;_ &quot;$&quot;* &quot;-&quot;_ ;_ @_ 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2" fillId="0" borderId="0" xfId="0" applyFont="1"/>
    <xf numFmtId="0" fontId="0" fillId="2" borderId="0" xfId="0" applyFill="1"/>
    <xf numFmtId="42" fontId="0" fillId="0" borderId="1" xfId="1" applyFont="1" applyBorder="1"/>
    <xf numFmtId="0" fontId="4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2" fontId="0" fillId="2" borderId="0" xfId="1" applyFont="1" applyFill="1"/>
    <xf numFmtId="10" fontId="0" fillId="2" borderId="0" xfId="2" applyNumberFormat="1" applyFont="1" applyFill="1"/>
    <xf numFmtId="169" fontId="0" fillId="2" borderId="0" xfId="1" applyNumberFormat="1" applyFont="1" applyFill="1"/>
    <xf numFmtId="169" fontId="0" fillId="0" borderId="1" xfId="1" applyNumberFormat="1" applyFont="1" applyBorder="1"/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USACH-Excelintermedio/MJS/M&#243;dulo%202/Ejercici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1 CONT.SUM.SI "/>
      <sheetName val="EJER2_CONT.SUM.SI"/>
      <sheetName val="EJER3_CONT.SUM.SI"/>
    </sheetNames>
    <sheetDataSet>
      <sheetData sheetId="0"/>
      <sheetData sheetId="1"/>
      <sheetData sheetId="2">
        <row r="2">
          <cell r="A2">
            <v>1</v>
          </cell>
          <cell r="D2" t="str">
            <v>FONASA</v>
          </cell>
          <cell r="E2">
            <v>40485</v>
          </cell>
          <cell r="F2">
            <v>6</v>
          </cell>
          <cell r="G2">
            <v>76</v>
          </cell>
          <cell r="H2">
            <v>1.65</v>
          </cell>
        </row>
        <row r="3">
          <cell r="A3">
            <v>2</v>
          </cell>
          <cell r="D3" t="str">
            <v>CONSALUD</v>
          </cell>
          <cell r="E3">
            <v>40484</v>
          </cell>
          <cell r="F3">
            <v>5</v>
          </cell>
          <cell r="G3">
            <v>76</v>
          </cell>
          <cell r="H3">
            <v>2.0699999999999998</v>
          </cell>
        </row>
        <row r="4">
          <cell r="A4">
            <v>3</v>
          </cell>
          <cell r="D4" t="str">
            <v>COLMENA</v>
          </cell>
          <cell r="E4">
            <v>40476</v>
          </cell>
          <cell r="F4">
            <v>6</v>
          </cell>
          <cell r="G4">
            <v>81</v>
          </cell>
          <cell r="H4">
            <v>1.75</v>
          </cell>
        </row>
        <row r="5">
          <cell r="A5">
            <v>4</v>
          </cell>
          <cell r="D5" t="str">
            <v>CRUZ BLANCA</v>
          </cell>
          <cell r="E5">
            <v>40477</v>
          </cell>
          <cell r="F5">
            <v>6</v>
          </cell>
          <cell r="G5">
            <v>79</v>
          </cell>
          <cell r="H5">
            <v>1.66</v>
          </cell>
        </row>
        <row r="6">
          <cell r="A6">
            <v>5</v>
          </cell>
          <cell r="D6" t="str">
            <v>CRUZ BLANCA</v>
          </cell>
          <cell r="E6">
            <v>40487</v>
          </cell>
          <cell r="F6">
            <v>8</v>
          </cell>
          <cell r="G6">
            <v>84</v>
          </cell>
          <cell r="H6">
            <v>1.68</v>
          </cell>
        </row>
        <row r="7">
          <cell r="A7">
            <v>6</v>
          </cell>
          <cell r="D7" t="str">
            <v>CRUZ BLANCA</v>
          </cell>
          <cell r="E7">
            <v>40488</v>
          </cell>
          <cell r="F7">
            <v>6</v>
          </cell>
          <cell r="G7">
            <v>75</v>
          </cell>
          <cell r="H7">
            <v>1.71</v>
          </cell>
        </row>
        <row r="8">
          <cell r="A8">
            <v>7</v>
          </cell>
          <cell r="D8" t="str">
            <v>FONASA</v>
          </cell>
          <cell r="E8">
            <v>40489</v>
          </cell>
          <cell r="F8">
            <v>5</v>
          </cell>
          <cell r="G8">
            <v>86</v>
          </cell>
          <cell r="H8">
            <v>1.86</v>
          </cell>
        </row>
        <row r="9">
          <cell r="A9">
            <v>8</v>
          </cell>
          <cell r="D9" t="str">
            <v>FONASA</v>
          </cell>
          <cell r="E9">
            <v>40490</v>
          </cell>
          <cell r="F9">
            <v>6</v>
          </cell>
          <cell r="G9">
            <v>84</v>
          </cell>
          <cell r="H9">
            <v>1.08</v>
          </cell>
        </row>
        <row r="10">
          <cell r="A10">
            <v>9</v>
          </cell>
          <cell r="D10" t="str">
            <v>COLMENA</v>
          </cell>
          <cell r="E10">
            <v>40485</v>
          </cell>
          <cell r="F10">
            <v>6</v>
          </cell>
          <cell r="G10">
            <v>75</v>
          </cell>
          <cell r="H10">
            <v>1.72</v>
          </cell>
        </row>
        <row r="11">
          <cell r="A11">
            <v>10</v>
          </cell>
          <cell r="D11" t="str">
            <v>CONSALUD</v>
          </cell>
          <cell r="E11">
            <v>40487</v>
          </cell>
          <cell r="F11">
            <v>8</v>
          </cell>
          <cell r="G11">
            <v>65</v>
          </cell>
          <cell r="H11">
            <v>1.67</v>
          </cell>
        </row>
        <row r="12">
          <cell r="A12">
            <v>11</v>
          </cell>
          <cell r="D12" t="str">
            <v>CONSALUD</v>
          </cell>
          <cell r="E12">
            <v>40478</v>
          </cell>
          <cell r="F12">
            <v>5</v>
          </cell>
          <cell r="G12">
            <v>73</v>
          </cell>
          <cell r="H12">
            <v>1.92</v>
          </cell>
        </row>
        <row r="13">
          <cell r="A13">
            <v>12</v>
          </cell>
          <cell r="D13" t="str">
            <v>CONSALUD</v>
          </cell>
          <cell r="E13">
            <v>40479</v>
          </cell>
          <cell r="F13">
            <v>6</v>
          </cell>
          <cell r="G13">
            <v>83</v>
          </cell>
          <cell r="H13">
            <v>1.67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2C14-F118-40F5-B22D-07CC42942251}">
  <dimension ref="B2:L54"/>
  <sheetViews>
    <sheetView tabSelected="1" topLeftCell="A34" workbookViewId="0">
      <selection activeCell="E50" sqref="E50"/>
    </sheetView>
  </sheetViews>
  <sheetFormatPr baseColWidth="10" defaultRowHeight="12.75" x14ac:dyDescent="0.2"/>
  <cols>
    <col min="3" max="3" width="16.5703125" bestFit="1" customWidth="1"/>
    <col min="4" max="4" width="8.140625" bestFit="1" customWidth="1"/>
    <col min="5" max="5" width="18.5703125" bestFit="1" customWidth="1"/>
    <col min="6" max="6" width="9" bestFit="1" customWidth="1"/>
    <col min="7" max="7" width="12.28515625" bestFit="1" customWidth="1"/>
    <col min="8" max="8" width="18.85546875" bestFit="1" customWidth="1"/>
    <col min="9" max="9" width="16.140625" bestFit="1" customWidth="1"/>
    <col min="10" max="10" width="19" bestFit="1" customWidth="1"/>
    <col min="11" max="11" width="18" bestFit="1" customWidth="1"/>
    <col min="12" max="12" width="19.7109375" bestFit="1" customWidth="1"/>
  </cols>
  <sheetData>
    <row r="2" spans="2:10" x14ac:dyDescent="0.2">
      <c r="B2" s="1" t="s">
        <v>0</v>
      </c>
    </row>
    <row r="3" spans="2:10" x14ac:dyDescent="0.2">
      <c r="B3" s="1" t="s">
        <v>1</v>
      </c>
      <c r="D3" s="2"/>
    </row>
    <row r="5" spans="2:10" x14ac:dyDescent="0.2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2:10" x14ac:dyDescent="0.2">
      <c r="B6" s="3">
        <v>7623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5">
        <v>42064</v>
      </c>
      <c r="J6" s="8">
        <v>1790</v>
      </c>
    </row>
    <row r="7" spans="2:10" x14ac:dyDescent="0.2">
      <c r="B7" s="3">
        <v>245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5">
        <v>41320</v>
      </c>
      <c r="J7" s="8">
        <v>2800</v>
      </c>
    </row>
    <row r="8" spans="2:10" x14ac:dyDescent="0.2">
      <c r="B8" s="3">
        <v>2623</v>
      </c>
      <c r="C8" s="4" t="s">
        <v>23</v>
      </c>
      <c r="D8" s="4" t="s">
        <v>12</v>
      </c>
      <c r="E8" s="4" t="s">
        <v>24</v>
      </c>
      <c r="F8" s="4" t="s">
        <v>20</v>
      </c>
      <c r="G8" s="4" t="s">
        <v>25</v>
      </c>
      <c r="H8" s="4" t="s">
        <v>16</v>
      </c>
      <c r="I8" s="5">
        <v>41160</v>
      </c>
      <c r="J8" s="8">
        <v>1560</v>
      </c>
    </row>
    <row r="9" spans="2:10" x14ac:dyDescent="0.2">
      <c r="B9" s="3">
        <v>4356</v>
      </c>
      <c r="C9" s="4" t="s">
        <v>26</v>
      </c>
      <c r="D9" s="4" t="s">
        <v>27</v>
      </c>
      <c r="E9" s="4" t="s">
        <v>28</v>
      </c>
      <c r="F9" s="4" t="s">
        <v>20</v>
      </c>
      <c r="G9" s="4" t="s">
        <v>29</v>
      </c>
      <c r="H9" s="4" t="s">
        <v>30</v>
      </c>
      <c r="I9" s="5">
        <v>39688</v>
      </c>
      <c r="J9" s="8">
        <v>3200</v>
      </c>
    </row>
    <row r="10" spans="2:10" x14ac:dyDescent="0.2">
      <c r="B10" s="3">
        <v>356</v>
      </c>
      <c r="C10" s="4" t="s">
        <v>31</v>
      </c>
      <c r="D10" s="4" t="s">
        <v>27</v>
      </c>
      <c r="E10" s="4" t="s">
        <v>32</v>
      </c>
      <c r="F10" s="4" t="s">
        <v>14</v>
      </c>
      <c r="G10" s="4" t="s">
        <v>25</v>
      </c>
      <c r="H10" s="4" t="s">
        <v>33</v>
      </c>
      <c r="I10" s="5">
        <v>39456</v>
      </c>
      <c r="J10" s="8">
        <v>3540</v>
      </c>
    </row>
    <row r="11" spans="2:10" x14ac:dyDescent="0.2">
      <c r="B11" s="3">
        <v>4736</v>
      </c>
      <c r="C11" s="4" t="s">
        <v>34</v>
      </c>
      <c r="D11" s="4" t="s">
        <v>18</v>
      </c>
      <c r="E11" s="4" t="s">
        <v>35</v>
      </c>
      <c r="F11" s="4" t="s">
        <v>20</v>
      </c>
      <c r="G11" s="4" t="s">
        <v>29</v>
      </c>
      <c r="H11" s="4" t="s">
        <v>36</v>
      </c>
      <c r="I11" s="5">
        <v>40419</v>
      </c>
      <c r="J11" s="8">
        <v>2100</v>
      </c>
    </row>
    <row r="12" spans="2:10" x14ac:dyDescent="0.2">
      <c r="B12" s="3">
        <v>3476</v>
      </c>
      <c r="C12" s="4" t="s">
        <v>37</v>
      </c>
      <c r="D12" s="4" t="s">
        <v>12</v>
      </c>
      <c r="E12" s="4" t="s">
        <v>13</v>
      </c>
      <c r="F12" s="4" t="s">
        <v>14</v>
      </c>
      <c r="G12" s="4" t="s">
        <v>15</v>
      </c>
      <c r="H12" s="4" t="s">
        <v>16</v>
      </c>
      <c r="I12" s="5">
        <v>41071</v>
      </c>
      <c r="J12" s="8">
        <v>1905</v>
      </c>
    </row>
    <row r="13" spans="2:10" x14ac:dyDescent="0.2">
      <c r="B13" s="3">
        <v>6382</v>
      </c>
      <c r="C13" s="4" t="s">
        <v>38</v>
      </c>
      <c r="D13" s="4" t="s">
        <v>18</v>
      </c>
      <c r="E13" s="4" t="s">
        <v>39</v>
      </c>
      <c r="F13" s="4" t="s">
        <v>20</v>
      </c>
      <c r="G13" s="4" t="s">
        <v>25</v>
      </c>
      <c r="H13" s="4" t="s">
        <v>40</v>
      </c>
      <c r="I13" s="5">
        <v>40968</v>
      </c>
      <c r="J13" s="8">
        <v>2300</v>
      </c>
    </row>
    <row r="14" spans="2:10" x14ac:dyDescent="0.2">
      <c r="B14" s="3">
        <v>4543</v>
      </c>
      <c r="C14" s="4" t="s">
        <v>41</v>
      </c>
      <c r="D14" s="4" t="s">
        <v>27</v>
      </c>
      <c r="E14" s="4" t="s">
        <v>32</v>
      </c>
      <c r="F14" s="4" t="s">
        <v>14</v>
      </c>
      <c r="G14" s="4" t="s">
        <v>25</v>
      </c>
      <c r="H14" s="4" t="s">
        <v>36</v>
      </c>
      <c r="I14" s="5">
        <v>43262</v>
      </c>
      <c r="J14" s="8">
        <v>3210</v>
      </c>
    </row>
    <row r="15" spans="2:10" x14ac:dyDescent="0.2">
      <c r="B15" s="3">
        <v>326</v>
      </c>
      <c r="C15" s="4" t="s">
        <v>42</v>
      </c>
      <c r="D15" s="4" t="s">
        <v>27</v>
      </c>
      <c r="E15" s="4" t="s">
        <v>43</v>
      </c>
      <c r="F15" s="4" t="s">
        <v>20</v>
      </c>
      <c r="G15" s="4" t="s">
        <v>29</v>
      </c>
      <c r="H15" s="4" t="s">
        <v>30</v>
      </c>
      <c r="I15" s="5">
        <v>40793</v>
      </c>
      <c r="J15" s="8">
        <v>3500</v>
      </c>
    </row>
    <row r="16" spans="2:10" x14ac:dyDescent="0.2">
      <c r="B16" s="3">
        <v>9456</v>
      </c>
      <c r="C16" s="4" t="s">
        <v>44</v>
      </c>
      <c r="D16" s="4" t="s">
        <v>18</v>
      </c>
      <c r="E16" s="4" t="s">
        <v>19</v>
      </c>
      <c r="F16" s="4" t="s">
        <v>20</v>
      </c>
      <c r="G16" s="4" t="s">
        <v>21</v>
      </c>
      <c r="H16" s="4" t="s">
        <v>22</v>
      </c>
      <c r="I16" s="5">
        <v>41333</v>
      </c>
      <c r="J16" s="8">
        <v>4300</v>
      </c>
    </row>
    <row r="17" spans="2:10" x14ac:dyDescent="0.2">
      <c r="B17" s="3">
        <v>1845</v>
      </c>
      <c r="C17" s="4" t="s">
        <v>45</v>
      </c>
      <c r="D17" s="4" t="s">
        <v>12</v>
      </c>
      <c r="E17" s="4" t="s">
        <v>46</v>
      </c>
      <c r="F17" s="4" t="s">
        <v>14</v>
      </c>
      <c r="G17" s="4" t="s">
        <v>15</v>
      </c>
      <c r="H17" s="4" t="s">
        <v>16</v>
      </c>
      <c r="I17" s="5">
        <v>41762</v>
      </c>
      <c r="J17" s="8">
        <v>1245</v>
      </c>
    </row>
    <row r="18" spans="2:10" x14ac:dyDescent="0.2">
      <c r="B18" s="3">
        <v>935</v>
      </c>
      <c r="C18" s="4" t="s">
        <v>47</v>
      </c>
      <c r="D18" s="4" t="s">
        <v>18</v>
      </c>
      <c r="E18" s="4" t="s">
        <v>19</v>
      </c>
      <c r="F18" s="4" t="s">
        <v>20</v>
      </c>
      <c r="G18" s="4" t="s">
        <v>29</v>
      </c>
      <c r="H18" s="4" t="s">
        <v>22</v>
      </c>
      <c r="I18" s="5">
        <v>40447</v>
      </c>
      <c r="J18" s="8">
        <v>2450</v>
      </c>
    </row>
    <row r="19" spans="2:10" x14ac:dyDescent="0.2">
      <c r="B19" s="3">
        <v>8635</v>
      </c>
      <c r="C19" s="4" t="s">
        <v>48</v>
      </c>
      <c r="D19" s="4" t="s">
        <v>12</v>
      </c>
      <c r="E19" s="4" t="s">
        <v>24</v>
      </c>
      <c r="F19" s="4" t="s">
        <v>14</v>
      </c>
      <c r="G19" s="4" t="s">
        <v>49</v>
      </c>
      <c r="H19" s="4" t="s">
        <v>16</v>
      </c>
      <c r="I19" s="5">
        <v>41637</v>
      </c>
      <c r="J19" s="8">
        <v>1230</v>
      </c>
    </row>
    <row r="20" spans="2:10" x14ac:dyDescent="0.2">
      <c r="B20" s="3">
        <v>1253</v>
      </c>
      <c r="C20" s="4" t="s">
        <v>50</v>
      </c>
      <c r="D20" s="4" t="s">
        <v>18</v>
      </c>
      <c r="E20" s="4" t="s">
        <v>51</v>
      </c>
      <c r="F20" s="4" t="s">
        <v>14</v>
      </c>
      <c r="G20" s="4" t="s">
        <v>29</v>
      </c>
      <c r="H20" s="4" t="s">
        <v>36</v>
      </c>
      <c r="I20" s="5">
        <v>40986</v>
      </c>
      <c r="J20" s="8">
        <v>3260</v>
      </c>
    </row>
    <row r="21" spans="2:10" x14ac:dyDescent="0.2">
      <c r="B21" s="3">
        <v>3635</v>
      </c>
      <c r="C21" s="4" t="s">
        <v>52</v>
      </c>
      <c r="D21" s="4" t="s">
        <v>27</v>
      </c>
      <c r="E21" s="4" t="s">
        <v>32</v>
      </c>
      <c r="F21" s="4" t="s">
        <v>20</v>
      </c>
      <c r="G21" s="4" t="s">
        <v>21</v>
      </c>
      <c r="H21" s="4" t="s">
        <v>53</v>
      </c>
      <c r="I21" s="5">
        <v>39928</v>
      </c>
      <c r="J21" s="8">
        <v>4360</v>
      </c>
    </row>
    <row r="22" spans="2:10" x14ac:dyDescent="0.2">
      <c r="B22" s="3">
        <v>3567</v>
      </c>
      <c r="C22" s="4" t="s">
        <v>54</v>
      </c>
      <c r="D22" s="4" t="s">
        <v>12</v>
      </c>
      <c r="E22" s="4" t="s">
        <v>55</v>
      </c>
      <c r="F22" s="4" t="s">
        <v>14</v>
      </c>
      <c r="G22" s="4" t="s">
        <v>56</v>
      </c>
      <c r="H22" s="4" t="s">
        <v>16</v>
      </c>
      <c r="I22" s="5">
        <v>41665</v>
      </c>
      <c r="J22" s="8">
        <v>1360</v>
      </c>
    </row>
    <row r="23" spans="2:10" x14ac:dyDescent="0.2">
      <c r="B23" s="3">
        <v>5324</v>
      </c>
      <c r="C23" s="4" t="s">
        <v>57</v>
      </c>
      <c r="D23" s="4" t="s">
        <v>12</v>
      </c>
      <c r="E23" s="4" t="s">
        <v>13</v>
      </c>
      <c r="F23" s="4" t="s">
        <v>20</v>
      </c>
      <c r="G23" s="4" t="s">
        <v>15</v>
      </c>
      <c r="H23" s="4" t="s">
        <v>16</v>
      </c>
      <c r="I23" s="5">
        <v>40690</v>
      </c>
      <c r="J23" s="8">
        <v>2080</v>
      </c>
    </row>
    <row r="24" spans="2:10" x14ac:dyDescent="0.2">
      <c r="B24" s="3">
        <v>1563</v>
      </c>
      <c r="C24" s="4" t="s">
        <v>58</v>
      </c>
      <c r="D24" s="4" t="s">
        <v>27</v>
      </c>
      <c r="E24" s="4" t="s">
        <v>43</v>
      </c>
      <c r="F24" s="4" t="s">
        <v>14</v>
      </c>
      <c r="G24" s="4" t="s">
        <v>59</v>
      </c>
      <c r="H24" s="4" t="s">
        <v>60</v>
      </c>
      <c r="I24" s="5">
        <v>39131</v>
      </c>
      <c r="J24" s="8">
        <v>3560</v>
      </c>
    </row>
    <row r="25" spans="2:10" x14ac:dyDescent="0.2">
      <c r="B25" s="3">
        <v>944</v>
      </c>
      <c r="C25" s="4" t="s">
        <v>61</v>
      </c>
      <c r="D25" s="4" t="s">
        <v>18</v>
      </c>
      <c r="E25" s="4" t="s">
        <v>39</v>
      </c>
      <c r="F25" s="4" t="s">
        <v>20</v>
      </c>
      <c r="G25" s="4" t="s">
        <v>29</v>
      </c>
      <c r="H25" s="4" t="s">
        <v>40</v>
      </c>
      <c r="I25" s="5">
        <v>39946</v>
      </c>
      <c r="J25" s="8">
        <v>4000</v>
      </c>
    </row>
    <row r="26" spans="2:10" x14ac:dyDescent="0.2">
      <c r="B26" s="3">
        <v>1209</v>
      </c>
      <c r="C26" s="4" t="s">
        <v>62</v>
      </c>
      <c r="D26" s="4" t="s">
        <v>18</v>
      </c>
      <c r="E26" s="4" t="s">
        <v>35</v>
      </c>
      <c r="F26" s="4" t="s">
        <v>14</v>
      </c>
      <c r="G26" s="4" t="s">
        <v>56</v>
      </c>
      <c r="H26" s="4" t="s">
        <v>63</v>
      </c>
      <c r="I26" s="5">
        <v>40093</v>
      </c>
      <c r="J26" s="8">
        <v>3400</v>
      </c>
    </row>
    <row r="27" spans="2:10" x14ac:dyDescent="0.2">
      <c r="B27" s="3">
        <v>1603</v>
      </c>
      <c r="C27" s="4" t="s">
        <v>64</v>
      </c>
      <c r="D27" s="4" t="s">
        <v>12</v>
      </c>
      <c r="E27" s="4" t="s">
        <v>65</v>
      </c>
      <c r="F27" s="4" t="s">
        <v>14</v>
      </c>
      <c r="G27" s="4" t="s">
        <v>15</v>
      </c>
      <c r="H27" s="4" t="s">
        <v>16</v>
      </c>
      <c r="I27" s="5">
        <v>40964</v>
      </c>
      <c r="J27" s="8">
        <v>2100</v>
      </c>
    </row>
    <row r="28" spans="2:10" x14ac:dyDescent="0.2">
      <c r="B28" s="3">
        <v>912</v>
      </c>
      <c r="C28" s="4" t="s">
        <v>66</v>
      </c>
      <c r="D28" s="4" t="s">
        <v>12</v>
      </c>
      <c r="E28" s="4" t="s">
        <v>65</v>
      </c>
      <c r="F28" s="4" t="s">
        <v>20</v>
      </c>
      <c r="G28" s="4" t="s">
        <v>15</v>
      </c>
      <c r="H28" s="4" t="s">
        <v>16</v>
      </c>
      <c r="I28" s="5">
        <v>40050</v>
      </c>
      <c r="J28" s="8">
        <v>1900</v>
      </c>
    </row>
    <row r="29" spans="2:10" x14ac:dyDescent="0.2">
      <c r="B29" s="3">
        <v>1110</v>
      </c>
      <c r="C29" s="4" t="s">
        <v>67</v>
      </c>
      <c r="D29" s="4" t="s">
        <v>18</v>
      </c>
      <c r="E29" s="4" t="s">
        <v>39</v>
      </c>
      <c r="F29" s="4" t="s">
        <v>14</v>
      </c>
      <c r="G29" s="4" t="s">
        <v>29</v>
      </c>
      <c r="H29" s="4" t="s">
        <v>40</v>
      </c>
      <c r="I29" s="5">
        <v>40151</v>
      </c>
      <c r="J29" s="8">
        <v>2890</v>
      </c>
    </row>
    <row r="30" spans="2:10" x14ac:dyDescent="0.2">
      <c r="B30" s="3">
        <v>8791</v>
      </c>
      <c r="C30" s="4" t="s">
        <v>68</v>
      </c>
      <c r="D30" s="4" t="s">
        <v>27</v>
      </c>
      <c r="E30" s="4" t="s">
        <v>32</v>
      </c>
      <c r="F30" s="4" t="s">
        <v>14</v>
      </c>
      <c r="G30" s="4" t="s">
        <v>25</v>
      </c>
      <c r="H30" s="4" t="s">
        <v>53</v>
      </c>
      <c r="I30" s="5">
        <v>38560</v>
      </c>
      <c r="J30" s="8">
        <v>3680</v>
      </c>
    </row>
    <row r="31" spans="2:10" x14ac:dyDescent="0.2">
      <c r="B31" s="3">
        <v>423</v>
      </c>
      <c r="C31" s="4" t="s">
        <v>69</v>
      </c>
      <c r="D31" s="4" t="s">
        <v>12</v>
      </c>
      <c r="E31" s="4" t="s">
        <v>65</v>
      </c>
      <c r="F31" s="4" t="s">
        <v>14</v>
      </c>
      <c r="G31" s="4" t="s">
        <v>15</v>
      </c>
      <c r="H31" s="4" t="s">
        <v>16</v>
      </c>
      <c r="I31" s="5">
        <v>41369</v>
      </c>
      <c r="J31" s="8">
        <v>1350</v>
      </c>
    </row>
    <row r="32" spans="2:10" x14ac:dyDescent="0.2">
      <c r="B32" s="3">
        <v>635</v>
      </c>
      <c r="C32" s="4" t="s">
        <v>70</v>
      </c>
      <c r="D32" s="4" t="s">
        <v>12</v>
      </c>
      <c r="E32" s="4" t="s">
        <v>24</v>
      </c>
      <c r="F32" s="4" t="s">
        <v>14</v>
      </c>
      <c r="G32" s="4" t="s">
        <v>29</v>
      </c>
      <c r="H32" s="4" t="s">
        <v>16</v>
      </c>
      <c r="I32" s="5">
        <v>41271</v>
      </c>
      <c r="J32" s="8">
        <v>1280</v>
      </c>
    </row>
    <row r="35" spans="2:12" x14ac:dyDescent="0.2">
      <c r="I35" s="15" t="s">
        <v>75</v>
      </c>
    </row>
    <row r="36" spans="2:12" x14ac:dyDescent="0.2">
      <c r="B36" s="14" t="s">
        <v>74</v>
      </c>
    </row>
    <row r="37" spans="2:12" ht="25.5" x14ac:dyDescent="0.2">
      <c r="I37" s="11" t="s">
        <v>5</v>
      </c>
      <c r="J37" s="12" t="s">
        <v>71</v>
      </c>
      <c r="K37" s="12" t="s">
        <v>72</v>
      </c>
      <c r="L37" s="12" t="s">
        <v>73</v>
      </c>
    </row>
    <row r="38" spans="2:12" x14ac:dyDescent="0.2">
      <c r="B38" t="s">
        <v>76</v>
      </c>
      <c r="G38" s="16">
        <f>SUMIF(G6:G32,"&lt;&gt;uruguay",J6:J32)</f>
        <v>56060</v>
      </c>
      <c r="I38" s="10" t="s">
        <v>13</v>
      </c>
      <c r="J38" s="3">
        <f>COUNTIF($E$6:$E$32,I38)</f>
        <v>3</v>
      </c>
      <c r="K38" s="19">
        <f>SUMIF($E$6:$E$32,I38,$J$6:$J$32)</f>
        <v>5775</v>
      </c>
      <c r="L38" s="19">
        <f>AVERAGEIF($E$6:$E$32,I38,$J$6:$J$32)</f>
        <v>1925</v>
      </c>
    </row>
    <row r="39" spans="2:12" x14ac:dyDescent="0.2">
      <c r="B39" s="6" t="s">
        <v>77</v>
      </c>
      <c r="G39" s="17">
        <f>SUMIF(D6:D32,"equino",J6:J32)/SUM(J6:J32)</f>
        <v>0.35607675906183367</v>
      </c>
      <c r="I39" s="10" t="s">
        <v>19</v>
      </c>
      <c r="J39" s="3">
        <f t="shared" ref="J39:J49" si="0">COUNTIF($E$6:$E$32,I39)</f>
        <v>3</v>
      </c>
      <c r="K39" s="19">
        <f t="shared" ref="K39:K49" si="1">SUMIF($E$6:$E$32,I39,$J$6:$J$32)</f>
        <v>9550</v>
      </c>
      <c r="L39" s="19">
        <f t="shared" ref="L39:L49" si="2">AVERAGEIF($E$6:$E$32,I39,$J$6:$J$32)</f>
        <v>3183.3333333333335</v>
      </c>
    </row>
    <row r="40" spans="2:12" x14ac:dyDescent="0.2">
      <c r="B40" s="13" t="s">
        <v>78</v>
      </c>
      <c r="G40" s="18">
        <f>AVERAGEIF(E6:E32,"Merino",J6:J32)</f>
        <v>1783.3333333333333</v>
      </c>
      <c r="I40" s="10" t="s">
        <v>24</v>
      </c>
      <c r="J40" s="3">
        <f t="shared" si="0"/>
        <v>3</v>
      </c>
      <c r="K40" s="19">
        <f t="shared" si="1"/>
        <v>4070</v>
      </c>
      <c r="L40" s="19">
        <f t="shared" si="2"/>
        <v>1356.6666666666667</v>
      </c>
    </row>
    <row r="41" spans="2:12" x14ac:dyDescent="0.2">
      <c r="B41" s="6" t="s">
        <v>79</v>
      </c>
      <c r="G41" s="7">
        <f>COUNTIFS(D6:D32,"equino",F6:F32,"macho")</f>
        <v>4</v>
      </c>
      <c r="I41" s="10" t="s">
        <v>28</v>
      </c>
      <c r="J41" s="3">
        <f t="shared" si="0"/>
        <v>1</v>
      </c>
      <c r="K41" s="19">
        <f t="shared" si="1"/>
        <v>3200</v>
      </c>
      <c r="L41" s="19">
        <f t="shared" si="2"/>
        <v>3200</v>
      </c>
    </row>
    <row r="42" spans="2:12" x14ac:dyDescent="0.2">
      <c r="B42" s="13" t="s">
        <v>80</v>
      </c>
      <c r="G42" s="16">
        <f>SUMIFS(J6:J32,D6:D32,"Equino",F6:F32,"macho")</f>
        <v>13990</v>
      </c>
      <c r="I42" s="10" t="s">
        <v>32</v>
      </c>
      <c r="J42" s="3">
        <f t="shared" si="0"/>
        <v>4</v>
      </c>
      <c r="K42" s="19">
        <f t="shared" si="1"/>
        <v>14790</v>
      </c>
      <c r="L42" s="19">
        <f t="shared" si="2"/>
        <v>3697.5</v>
      </c>
    </row>
    <row r="43" spans="2:12" x14ac:dyDescent="0.2">
      <c r="B43" s="6" t="s">
        <v>81</v>
      </c>
      <c r="G43" s="18">
        <f>AVERAGEIFS(J6:J32,D6:D32,"ovino",E6:E32,"merino",F6:F32,"macho")</f>
        <v>1725</v>
      </c>
      <c r="I43" s="10" t="s">
        <v>35</v>
      </c>
      <c r="J43" s="3">
        <f t="shared" si="0"/>
        <v>2</v>
      </c>
      <c r="K43" s="19">
        <f t="shared" si="1"/>
        <v>5500</v>
      </c>
      <c r="L43" s="19">
        <f t="shared" si="2"/>
        <v>2750</v>
      </c>
    </row>
    <row r="44" spans="2:12" x14ac:dyDescent="0.2">
      <c r="B44" s="13" t="s">
        <v>82</v>
      </c>
      <c r="G44" s="7">
        <f>COUNTIFS(I6:I32,"&gt;=01-01-2008",I6:I32,"&lt;=31-12-2008")</f>
        <v>2</v>
      </c>
      <c r="I44" s="10" t="s">
        <v>39</v>
      </c>
      <c r="J44" s="3">
        <f t="shared" si="0"/>
        <v>3</v>
      </c>
      <c r="K44" s="19">
        <f t="shared" si="1"/>
        <v>9190</v>
      </c>
      <c r="L44" s="19">
        <f t="shared" si="2"/>
        <v>3063.3333333333335</v>
      </c>
    </row>
    <row r="45" spans="2:12" x14ac:dyDescent="0.2">
      <c r="I45" s="10" t="s">
        <v>43</v>
      </c>
      <c r="J45" s="3">
        <f t="shared" si="0"/>
        <v>2</v>
      </c>
      <c r="K45" s="19">
        <f t="shared" si="1"/>
        <v>7060</v>
      </c>
      <c r="L45" s="19">
        <f t="shared" si="2"/>
        <v>3530</v>
      </c>
    </row>
    <row r="46" spans="2:12" x14ac:dyDescent="0.2">
      <c r="I46" s="10" t="s">
        <v>46</v>
      </c>
      <c r="J46" s="3">
        <f t="shared" si="0"/>
        <v>1</v>
      </c>
      <c r="K46" s="19">
        <f t="shared" si="1"/>
        <v>1245</v>
      </c>
      <c r="L46" s="19">
        <f t="shared" si="2"/>
        <v>1245</v>
      </c>
    </row>
    <row r="47" spans="2:12" x14ac:dyDescent="0.2">
      <c r="I47" s="10" t="s">
        <v>51</v>
      </c>
      <c r="J47" s="3">
        <f t="shared" si="0"/>
        <v>1</v>
      </c>
      <c r="K47" s="19">
        <f t="shared" si="1"/>
        <v>3260</v>
      </c>
      <c r="L47" s="19">
        <f t="shared" si="2"/>
        <v>3260</v>
      </c>
    </row>
    <row r="48" spans="2:12" x14ac:dyDescent="0.2">
      <c r="I48" s="10" t="s">
        <v>55</v>
      </c>
      <c r="J48" s="3">
        <f t="shared" si="0"/>
        <v>1</v>
      </c>
      <c r="K48" s="19">
        <f t="shared" si="1"/>
        <v>1360</v>
      </c>
      <c r="L48" s="19">
        <f t="shared" si="2"/>
        <v>1360</v>
      </c>
    </row>
    <row r="49" spans="9:12" x14ac:dyDescent="0.2">
      <c r="I49" s="10" t="s">
        <v>65</v>
      </c>
      <c r="J49" s="3">
        <f t="shared" si="0"/>
        <v>3</v>
      </c>
      <c r="K49" s="19">
        <f t="shared" si="1"/>
        <v>5350</v>
      </c>
      <c r="L49" s="19">
        <f t="shared" si="2"/>
        <v>1783.3333333333333</v>
      </c>
    </row>
    <row r="52" spans="9:12" ht="25.5" x14ac:dyDescent="0.2">
      <c r="I52" s="12" t="s">
        <v>6</v>
      </c>
      <c r="J52" s="12" t="s">
        <v>71</v>
      </c>
      <c r="K52" s="12" t="s">
        <v>72</v>
      </c>
      <c r="L52" s="12" t="s">
        <v>73</v>
      </c>
    </row>
    <row r="53" spans="9:12" x14ac:dyDescent="0.2">
      <c r="I53" s="10" t="s">
        <v>14</v>
      </c>
      <c r="J53" s="3">
        <f>COUNTIF($F$6:$F$32,I53)</f>
        <v>15</v>
      </c>
      <c r="K53" s="19">
        <f>SUMIF($F$6:$F$32,I53,$J$6:$J$32)</f>
        <v>35800</v>
      </c>
      <c r="L53" s="19">
        <f>AVERAGEIF($F$6:$F$32,I53,$J$6:$J$32)</f>
        <v>2386.6666666666665</v>
      </c>
    </row>
    <row r="54" spans="9:12" x14ac:dyDescent="0.2">
      <c r="I54" s="10" t="s">
        <v>20</v>
      </c>
      <c r="J54" s="3">
        <f>COUNTIF($F$6:$F$32,I54)</f>
        <v>12</v>
      </c>
      <c r="K54" s="19">
        <f>SUMIF($F$6:$F$32,I54,$J$6:$J$32)</f>
        <v>34550</v>
      </c>
      <c r="L54" s="19">
        <f>AVERAGEIF($F$6:$F$32,I54,$J$6:$J$32)</f>
        <v>2879.1666666666665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Actividad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2020-09-17T07:29:42Z</dcterms:created>
  <dcterms:modified xsi:type="dcterms:W3CDTF">2020-09-17T08:35:57Z</dcterms:modified>
</cp:coreProperties>
</file>